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2116" windowHeight="9816" activeTab="0"/>
  </bookViews>
  <sheets>
    <sheet name="Deckblatt" sheetId="1" r:id="rId1"/>
    <sheet name="Auswertung bis 30 Werte" sheetId="2" r:id="rId2"/>
  </sheets>
  <externalReferences>
    <externalReference r:id="rId5"/>
    <externalReference r:id="rId6"/>
  </externalReferences>
  <definedNames>
    <definedName name="_xlnm.Print_Area" localSheetId="1">'Auswertung bis 30 Werte'!$A$1:$L$39</definedName>
    <definedName name="Informationswerte">#REF!</definedName>
    <definedName name="Konzentrationswerte">#REF!</definedName>
    <definedName name="y_1">'[2]Allgemeines Beispiel'!#REF!</definedName>
    <definedName name="y_10">'[2]Allgemeines Beispiel'!#REF!</definedName>
    <definedName name="y_2">'[2]Allgemeines Beispiel'!#REF!</definedName>
    <definedName name="y_3">'[2]Allgemeines Beispiel'!#REF!</definedName>
    <definedName name="y_4">'[2]Allgemeines Beispiel'!#REF!</definedName>
    <definedName name="y_5">'[2]Allgemeines Beispiel'!#REF!</definedName>
    <definedName name="y_6">'[2]Allgemeines Beispiel'!#REF!</definedName>
    <definedName name="y_7">'[2]Allgemeines Beispiel'!#REF!</definedName>
    <definedName name="y_8">'[2]Allgemeines Beispiel'!#REF!</definedName>
    <definedName name="y_9">'[2]Allgemeines Beispiel'!#REF!</definedName>
  </definedNames>
  <calcPr fullCalcOnLoad="1"/>
</workbook>
</file>

<file path=xl/comments2.xml><?xml version="1.0" encoding="utf-8"?>
<comments xmlns="http://schemas.openxmlformats.org/spreadsheetml/2006/main">
  <authors>
    <author>Georg Schmitt</author>
    <author>ich selbst</author>
    <author>lalpers</author>
  </authors>
  <commentList>
    <comment ref="B3" authorId="0">
      <text>
        <r>
          <rPr>
            <b/>
            <sz val="9"/>
            <rFont val="Tahoma"/>
            <family val="2"/>
          </rPr>
          <t>k-Wert</t>
        </r>
        <r>
          <rPr>
            <sz val="9"/>
            <rFont val="Tahoma"/>
            <family val="2"/>
          </rPr>
          <t xml:space="preserve">
Mit dem Erweiterungsfaktor k errechnet sich die relative Ergebnisunsicherheit an der Bestimmungsgrenze. 100/k entspricht dem gewünschten rel. Ergebnisunsicherheit in %.
</t>
        </r>
        <r>
          <rPr>
            <b/>
            <sz val="9"/>
            <rFont val="Tahoma"/>
            <family val="2"/>
          </rPr>
          <t xml:space="preserve">Beispiel
</t>
        </r>
        <r>
          <rPr>
            <sz val="9"/>
            <rFont val="Tahoma"/>
            <family val="2"/>
          </rPr>
          <t xml:space="preserve">k=3 entspricht einer relativen Ergebnisunsicherheit an der BG von ±33,3%
</t>
        </r>
        <r>
          <rPr>
            <sz val="8"/>
            <rFont val="Tahoma"/>
            <family val="2"/>
          </rPr>
          <t>k=3 ist ein, in der chemischen Analytik, üblicher Wert.</t>
        </r>
      </text>
    </comment>
    <comment ref="B4" authorId="0">
      <text>
        <r>
          <rPr>
            <b/>
            <sz val="9"/>
            <rFont val="Tahoma"/>
            <family val="2"/>
          </rPr>
          <t xml:space="preserve">Vertrauensniveau
</t>
        </r>
        <r>
          <rPr>
            <sz val="9"/>
            <rFont val="Tahoma"/>
            <family val="2"/>
          </rPr>
          <t>geforderte</t>
        </r>
        <r>
          <rPr>
            <b/>
            <sz val="9"/>
            <rFont val="Tahoma"/>
            <family val="2"/>
          </rPr>
          <t xml:space="preserve"> </t>
        </r>
        <r>
          <rPr>
            <sz val="9"/>
            <rFont val="Tahoma"/>
            <family val="2"/>
          </rPr>
          <t>Wahrscheinlichkeit für Vermeidung eines Fehlers 1.Art bzw. eines falschen positiven Ergebnises (=&gt; irrtümliche Annahme eines Ergebnisses &gt; NG).</t>
        </r>
        <r>
          <rPr>
            <sz val="8"/>
            <rFont val="Tahoma"/>
            <family val="2"/>
          </rPr>
          <t xml:space="preserve">
</t>
        </r>
        <r>
          <rPr>
            <b/>
            <sz val="9"/>
            <rFont val="Tahoma"/>
            <family val="2"/>
          </rPr>
          <t>Beispiel</t>
        </r>
        <r>
          <rPr>
            <sz val="9"/>
            <rFont val="Tahoma"/>
            <family val="2"/>
          </rPr>
          <t xml:space="preserve">
Vertrauensniveau = 99% entspricht einer Fehlerwahrscheinlichkeit von 1%
</t>
        </r>
        <r>
          <rPr>
            <sz val="8"/>
            <rFont val="Tahoma"/>
            <family val="2"/>
          </rPr>
          <t>In der chemischen Analytik üblich sind Vertrauensniveaus von 95 oder 99%.</t>
        </r>
      </text>
    </comment>
    <comment ref="B5" authorId="0">
      <text>
        <r>
          <rPr>
            <b/>
            <sz val="9"/>
            <rFont val="Tahoma"/>
            <family val="2"/>
          </rPr>
          <t>Steigung</t>
        </r>
        <r>
          <rPr>
            <sz val="9"/>
            <rFont val="Tahoma"/>
            <family val="2"/>
          </rPr>
          <t xml:space="preserve">
Die Steigung der Kalibrationsgeraden, ermittelt gemäß DIN 38402
(d.h. Konz.=x und Inf.Werte=y)
</t>
        </r>
        <r>
          <rPr>
            <u val="single"/>
            <sz val="8"/>
            <rFont val="Tahoma"/>
            <family val="2"/>
          </rPr>
          <t>Anmerkung:</t>
        </r>
        <r>
          <rPr>
            <sz val="8"/>
            <rFont val="Tahoma"/>
            <family val="2"/>
          </rPr>
          <t xml:space="preserve">
Sollten die Verfahrenskenndaten negative Werte ergeben und die Steigung ein negatives Vorzeichen haben, dann ist es evtl. angebracht, das Vorzeichen der Steigung zu eliminieren.
</t>
        </r>
        <r>
          <rPr>
            <u val="single"/>
            <sz val="8"/>
            <rFont val="Tahoma"/>
            <family val="2"/>
          </rPr>
          <t xml:space="preserve">BITTE BEACHTEN: </t>
        </r>
        <r>
          <rPr>
            <sz val="8"/>
            <rFont val="Tahoma"/>
            <family val="2"/>
          </rPr>
          <t>Als "Steigung" ist die Steigung einer Kalibriergerade nach DIN 38402 einzugeben! 
Sollte nur ein Faktor zur direkten Umrechnung des Informationswertes in die Konzentration vorliegen, so kann ersatzweise der reziproke Wert dieses Faktors angegebenen werden.</t>
        </r>
      </text>
    </comment>
    <comment ref="A8" authorId="0">
      <text>
        <r>
          <rPr>
            <b/>
            <sz val="9"/>
            <rFont val="Tahoma"/>
            <family val="2"/>
          </rPr>
          <t xml:space="preserve">Leerwert Nr.
</t>
        </r>
        <r>
          <rPr>
            <sz val="9"/>
            <rFont val="Tahoma"/>
            <family val="2"/>
          </rPr>
          <t>Laufende Nummern der eingetragenen Leerwerte</t>
        </r>
        <r>
          <rPr>
            <sz val="8"/>
            <rFont val="Tahoma"/>
            <family val="0"/>
          </rPr>
          <t xml:space="preserve">
</t>
        </r>
      </text>
    </comment>
    <comment ref="F16" authorId="0">
      <text>
        <r>
          <rPr>
            <b/>
            <sz val="9"/>
            <rFont val="Arial"/>
            <family val="2"/>
          </rPr>
          <t xml:space="preserve">Spannweite
</t>
        </r>
        <r>
          <rPr>
            <sz val="9"/>
            <rFont val="Arial"/>
            <family val="2"/>
          </rPr>
          <t>zwischen dem minimalen und dem maximalen Leerwert</t>
        </r>
        <r>
          <rPr>
            <sz val="8"/>
            <rFont val="Tahoma"/>
            <family val="0"/>
          </rPr>
          <t xml:space="preserve">
</t>
        </r>
      </text>
    </comment>
    <comment ref="F17" authorId="0">
      <text>
        <r>
          <rPr>
            <b/>
            <sz val="9"/>
            <rFont val="Arial"/>
            <family val="2"/>
          </rPr>
          <t>Standardabweichung</t>
        </r>
        <r>
          <rPr>
            <sz val="9"/>
            <rFont val="Arial"/>
            <family val="2"/>
          </rPr>
          <t xml:space="preserve"> der Leerwerte
</t>
        </r>
      </text>
    </comment>
    <comment ref="I14" authorId="1">
      <text>
        <r>
          <rPr>
            <b/>
            <sz val="8"/>
            <rFont val="Tahoma"/>
            <family val="0"/>
          </rPr>
          <t xml:space="preserve">Nachweisgrenze 
</t>
        </r>
        <r>
          <rPr>
            <sz val="8"/>
            <rFont val="Tahoma"/>
            <family val="2"/>
          </rPr>
          <t>Leerwertmethode nach DIN 32645</t>
        </r>
      </text>
    </comment>
    <comment ref="I15" authorId="1">
      <text>
        <r>
          <rPr>
            <b/>
            <sz val="8"/>
            <rFont val="Tahoma"/>
            <family val="2"/>
          </rPr>
          <t>Erkennungsgrenze</t>
        </r>
        <r>
          <rPr>
            <sz val="8"/>
            <rFont val="Tahoma"/>
            <family val="0"/>
          </rPr>
          <t xml:space="preserve"> 
Leerwertmethode nach DIN 32645</t>
        </r>
      </text>
    </comment>
    <comment ref="I16" authorId="1">
      <text>
        <r>
          <rPr>
            <b/>
            <sz val="8"/>
            <rFont val="Tahoma"/>
            <family val="0"/>
          </rPr>
          <t xml:space="preserve">Bestimmungsgrenze (genähert) 
</t>
        </r>
        <r>
          <rPr>
            <sz val="8"/>
            <rFont val="Tahoma"/>
            <family val="2"/>
          </rPr>
          <t>Leerwertmethode nach DIN 32645</t>
        </r>
      </text>
    </comment>
    <comment ref="B6" authorId="1">
      <text>
        <r>
          <rPr>
            <b/>
            <sz val="9"/>
            <rFont val="Tahoma"/>
            <family val="2"/>
          </rPr>
          <t xml:space="preserve">Einheit
</t>
        </r>
        <r>
          <rPr>
            <sz val="9"/>
            <rFont val="Tahoma"/>
            <family val="2"/>
          </rPr>
          <t>Einheit der Informationswerte ("Konzentrationen")
Beispiel:
mg/l</t>
        </r>
      </text>
    </comment>
    <comment ref="B8" authorId="2">
      <text>
        <r>
          <rPr>
            <sz val="9"/>
            <rFont val="Tahoma"/>
            <family val="2"/>
          </rPr>
          <t>Eingabe der</t>
        </r>
        <r>
          <rPr>
            <b/>
            <sz val="9"/>
            <rFont val="Tahoma"/>
            <family val="2"/>
          </rPr>
          <t xml:space="preserve"> </t>
        </r>
        <r>
          <rPr>
            <sz val="9"/>
            <rFont val="Tahoma"/>
            <family val="2"/>
          </rPr>
          <t>gemessenen Informationswerte.
(</t>
        </r>
        <r>
          <rPr>
            <b/>
            <sz val="9"/>
            <rFont val="Tahoma"/>
            <family val="2"/>
          </rPr>
          <t>NICHT</t>
        </r>
        <r>
          <rPr>
            <sz val="9"/>
            <rFont val="Tahoma"/>
            <family val="2"/>
          </rPr>
          <t xml:space="preserve"> der errechneten Konzentrationen!!)
</t>
        </r>
        <r>
          <rPr>
            <u val="single"/>
            <sz val="8"/>
            <rFont val="Tahoma"/>
            <family val="2"/>
          </rPr>
          <t>Anmerkung:</t>
        </r>
        <r>
          <rPr>
            <sz val="8"/>
            <rFont val="Tahoma"/>
            <family val="2"/>
          </rPr>
          <t xml:space="preserve">
Die Erfahrung zeigt, dass bei, dem Analythen direkt proportionalen Verfahren, welche nicht kalibriert werden, auch direkt die ermittelten Konzentrationen der Leerwerte eingegeben werden können. Es muss in diesem Fall die Steigung gleich 1 gesetzt werden!
Liegt für solche Verfahren ein Umrechnungsfaktor von Informationswert zu Konzentration vor, so können alternativ zum oben Beschriebenen auch die Informationswerte mit Steigung = (1/Faktor) eingegeben werden!
(</t>
        </r>
        <r>
          <rPr>
            <i/>
            <sz val="8"/>
            <rFont val="Tahoma"/>
            <family val="2"/>
          </rPr>
          <t>der Grund hierfür liegt darin, dass die lineare Regression bei der Kalibrierung nach DIN 38402 mit y nach x erfolgt, der Faktor jedoch für, hierzu reziproke Voraussetzungen verwendet wird</t>
        </r>
        <r>
          <rPr>
            <sz val="8"/>
            <rFont val="Tahoma"/>
            <family val="2"/>
          </rPr>
          <t>)</t>
        </r>
      </text>
    </comment>
  </commentList>
</comments>
</file>

<file path=xl/sharedStrings.xml><?xml version="1.0" encoding="utf-8"?>
<sst xmlns="http://schemas.openxmlformats.org/spreadsheetml/2006/main" count="28" uniqueCount="27">
  <si>
    <t xml:space="preserve">Erstelldatum  /  Name des Erstellers: </t>
  </si>
  <si>
    <t>Freigabe (Datum / Name):</t>
  </si>
  <si>
    <t>Revision 1, 19.07.2005</t>
  </si>
  <si>
    <t>k-Wert</t>
  </si>
  <si>
    <t>Berichtsnummer bzw.  ID-Code:</t>
  </si>
  <si>
    <t>Vertrauensniveau</t>
  </si>
  <si>
    <t>Bemerkungen / Hinweise</t>
  </si>
  <si>
    <t>Steigung der Kal.</t>
  </si>
  <si>
    <t>phys. Einheit</t>
  </si>
  <si>
    <t>Leerwert</t>
  </si>
  <si>
    <t>Leerwert-</t>
  </si>
  <si>
    <t>Nr.</t>
  </si>
  <si>
    <t>Tabelle</t>
  </si>
  <si>
    <t>Auswertung</t>
  </si>
  <si>
    <t>Analytische Grenzwerte nach DIN 32645 (Leerwertmethode)</t>
  </si>
  <si>
    <t>Werteanzahl</t>
  </si>
  <si>
    <t>Nachweisgrenze (NG)</t>
  </si>
  <si>
    <t>Mittelwert</t>
  </si>
  <si>
    <t>Erfassungsgrenze (EG)</t>
  </si>
  <si>
    <t>Spannweite</t>
  </si>
  <si>
    <t>Bestimmungsgrenze (BG)</t>
  </si>
  <si>
    <t>Standardabw.</t>
  </si>
  <si>
    <t xml:space="preserve">Fragen zum Rechenblatt?: </t>
  </si>
  <si>
    <t>lars-alpers@gmx.de</t>
  </si>
  <si>
    <t>LA Toolsammlung</t>
  </si>
  <si>
    <t>(Ein Tool zur Berechnung der Nachweis- und Bestimmungsgrenze nach DIN 32645)</t>
  </si>
  <si>
    <t>Leerwertmethode, DIN 32645</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</si>
</sst>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000000"/>
    <numFmt numFmtId="167" formatCode="0.00000000"/>
    <numFmt numFmtId="168" formatCode="0.0000000"/>
    <numFmt numFmtId="169" formatCode="0.000000"/>
    <numFmt numFmtId="170" formatCode="0.00000"/>
    <numFmt numFmtId="171" formatCode="0.0000"/>
    <numFmt numFmtId="172" formatCode="#,##0.00_ ;\-#,##0.00\ "/>
    <numFmt numFmtId="173" formatCode="#,##0\ &quot;DM&quot;;\-#,##0\ &quot;DM&quot;"/>
    <numFmt numFmtId="174" formatCode="#,##0\ &quot;DM&quot;;[Red]\-#,##0\ &quot;DM&quot;"/>
    <numFmt numFmtId="175" formatCode="#,##0.00\ &quot;DM&quot;;\-#,##0.00\ &quot;DM&quot;"/>
    <numFmt numFmtId="176" formatCode="#,##0.00\ &quot;DM&quot;;[Red]\-#,##0.00\ &quot;DM&quot;"/>
    <numFmt numFmtId="177" formatCode="_-* #,##0\ &quot;DM&quot;_-;\-* #,##0\ &quot;DM&quot;_-;_-* &quot;-&quot;\ &quot;DM&quot;_-;_-@_-"/>
    <numFmt numFmtId="178" formatCode="_-* #,##0\ _D_M_-;\-* #,##0\ _D_M_-;_-* &quot;-&quot;\ _D_M_-;_-@_-"/>
    <numFmt numFmtId="179" formatCode="_-* #,##0.00\ &quot;DM&quot;_-;\-* #,##0.00\ &quot;DM&quot;_-;_-* &quot;-&quot;??\ &quot;DM&quot;_-;_-@_-"/>
    <numFmt numFmtId="180" formatCode="_-* #,##0.00\ _D_M_-;\-* #,##0.00\ _D_M_-;_-* &quot;-&quot;??\ _D_M_-;_-@_-"/>
    <numFmt numFmtId="181" formatCode="0.00#####"/>
    <numFmt numFmtId="182" formatCode="0.00###"/>
    <numFmt numFmtId="183" formatCode="[&gt;0.0001]0.00######;[&lt;=0.0001]0.000\ E+0;General"/>
    <numFmt numFmtId="184" formatCode="#,##0.00\ _D_M"/>
    <numFmt numFmtId="185" formatCode="0.000E+00"/>
    <numFmt numFmtId="186" formatCode="_-* #,##0.000000\ _D_M_-;\-* #,##0.000000\ _D_M_-;_-* &quot;-&quot;??\ _D_M_-;_-@_-"/>
    <numFmt numFmtId="187" formatCode="0.00##"/>
    <numFmt numFmtId="188" formatCode="0.00#"/>
    <numFmt numFmtId="189" formatCode="0.00####"/>
    <numFmt numFmtId="190" formatCode="0.###"/>
    <numFmt numFmtId="191" formatCode="&quot;Ja&quot;;&quot;Ja&quot;;&quot;Nein&quot;"/>
    <numFmt numFmtId="192" formatCode="&quot;Wahr&quot;;&quot;Wahr&quot;;&quot;Falsch&quot;"/>
    <numFmt numFmtId="193" formatCode="&quot;Ein&quot;;&quot;Ein&quot;;&quot;Aus&quot;"/>
    <numFmt numFmtId="194" formatCode="[$€-2]\ #,##0.00_);[Red]\([$€-2]\ #,##0.00\)"/>
    <numFmt numFmtId="195" formatCode="0&quot; %&quot;"/>
    <numFmt numFmtId="196" formatCode="[$-407]dddd\,\ d\.\ mmmm\ yyyy"/>
    <numFmt numFmtId="197" formatCode="d/m/yy;@"/>
    <numFmt numFmtId="198" formatCode="d/mm/yy"/>
    <numFmt numFmtId="199" formatCode="0.00&quot;%&quot;"/>
    <numFmt numFmtId="200" formatCode="&quot;±&quot;0.00&quot;%&quot;"/>
    <numFmt numFmtId="201" formatCode="&quot;± &quot;0.00&quot; %&quot;"/>
    <numFmt numFmtId="202" formatCode="&quot;± &quot;General"/>
    <numFmt numFmtId="203" formatCode="0.0000E+00"/>
    <numFmt numFmtId="204" formatCode="&quot;+ &quot;General;&quot;- &quot;General;&quot;+ &quot;General"/>
    <numFmt numFmtId="205" formatCode="&quot;y= &quot;General"/>
    <numFmt numFmtId="206" formatCode="&quot;± &quot;0.000&quot; %&quot;"/>
    <numFmt numFmtId="207" formatCode="&quot;± &quot;0.000E+00"/>
    <numFmt numFmtId="208" formatCode="&quot;+ &quot;0.000E+00;&quot;- &quot;0.0000E+00;&quot;+ &quot;0.000E+00"/>
    <numFmt numFmtId="209" formatCode="General&quot; %&quot;"/>
    <numFmt numFmtId="210" formatCode="&quot;  &quot;0.000E+00"/>
    <numFmt numFmtId="211" formatCode="0.000&quot; %&quot;"/>
    <numFmt numFmtId="212" formatCode="&quot; &quot;0.0000E+00"/>
    <numFmt numFmtId="213" formatCode="&quot;± &quot;0&quot;%&quot;"/>
    <numFmt numFmtId="214" formatCode="&quot;  &quot;0.00&quot; %&quot;"/>
    <numFmt numFmtId="215" formatCode="&quot; &quot;0.000E+00"/>
    <numFmt numFmtId="216" formatCode="General&quot;  &quot;"/>
    <numFmt numFmtId="217" formatCode="General&quot;     &quot;"/>
    <numFmt numFmtId="218" formatCode="0.0000000000"/>
    <numFmt numFmtId="219" formatCode="&quot;--&gt;  ± &quot;0&quot; %&quot;"/>
    <numFmt numFmtId="220" formatCode="0.000%"/>
    <numFmt numFmtId="221" formatCode="0.0%"/>
    <numFmt numFmtId="222" formatCode="\+\-0.0%"/>
    <numFmt numFmtId="223" formatCode="\±\ 0.0%"/>
    <numFmt numFmtId="224" formatCode="General&quot; &quot;"/>
  </numFmts>
  <fonts count="47">
    <font>
      <sz val="10"/>
      <name val="Arial"/>
      <family val="0"/>
    </font>
    <font>
      <u val="single"/>
      <sz val="7.5"/>
      <color indexed="36"/>
      <name val="Arial"/>
      <family val="0"/>
    </font>
    <font>
      <u val="single"/>
      <sz val="7.5"/>
      <color indexed="12"/>
      <name val="Arial"/>
      <family val="0"/>
    </font>
    <font>
      <sz val="8"/>
      <name val="Arial"/>
      <family val="0"/>
    </font>
    <font>
      <sz val="11"/>
      <color indexed="16"/>
      <name val="Arial"/>
      <family val="0"/>
    </font>
    <font>
      <i/>
      <sz val="11"/>
      <name val="Arial"/>
      <family val="2"/>
    </font>
    <font>
      <i/>
      <sz val="10"/>
      <name val="Arial"/>
      <family val="2"/>
    </font>
    <font>
      <i/>
      <sz val="8"/>
      <color indexed="55"/>
      <name val="Arial"/>
      <family val="2"/>
    </font>
    <font>
      <sz val="11"/>
      <name val="Arial"/>
      <family val="2"/>
    </font>
    <font>
      <u val="single"/>
      <sz val="10"/>
      <name val="Arial"/>
      <family val="0"/>
    </font>
    <font>
      <b/>
      <sz val="10"/>
      <name val="Arial"/>
      <family val="0"/>
    </font>
    <font>
      <sz val="10"/>
      <color indexed="23"/>
      <name val="Arial"/>
      <family val="0"/>
    </font>
    <font>
      <b/>
      <sz val="11"/>
      <color indexed="12"/>
      <name val="Arial"/>
      <family val="0"/>
    </font>
    <font>
      <b/>
      <sz val="10"/>
      <color indexed="16"/>
      <name val="Arial"/>
      <family val="0"/>
    </font>
    <font>
      <u val="single"/>
      <sz val="10"/>
      <color indexed="12"/>
      <name val="Arial"/>
      <family val="0"/>
    </font>
    <font>
      <b/>
      <sz val="9"/>
      <name val="Tahoma"/>
      <family val="2"/>
    </font>
    <font>
      <sz val="9"/>
      <name val="Tahoma"/>
      <family val="2"/>
    </font>
    <font>
      <sz val="8"/>
      <name val="Tahoma"/>
      <family val="2"/>
    </font>
    <font>
      <u val="single"/>
      <sz val="8"/>
      <name val="Tahoma"/>
      <family val="2"/>
    </font>
    <font>
      <b/>
      <sz val="9"/>
      <name val="Arial"/>
      <family val="2"/>
    </font>
    <font>
      <sz val="9"/>
      <name val="Arial"/>
      <family val="2"/>
    </font>
    <font>
      <b/>
      <sz val="8"/>
      <name val="Tahoma"/>
      <family val="0"/>
    </font>
    <font>
      <i/>
      <sz val="8"/>
      <name val="Tahoma"/>
      <family val="2"/>
    </font>
    <font>
      <b/>
      <u val="single"/>
      <sz val="12"/>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4"/>
      <name val="Arial"/>
      <family val="0"/>
    </font>
    <font>
      <i/>
      <u val="single"/>
      <sz val="10"/>
      <color indexed="12"/>
      <name val="Arial"/>
      <family val="2"/>
    </font>
    <font>
      <sz val="14"/>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23"/>
      </bottom>
    </border>
    <border>
      <left style="thin">
        <color indexed="23"/>
      </left>
      <right style="thin"/>
      <top>
        <color indexed="63"/>
      </top>
      <bottom style="thin">
        <color indexed="23"/>
      </bottom>
    </border>
    <border>
      <left style="thin"/>
      <right style="thin">
        <color indexed="55"/>
      </right>
      <top style="thin">
        <color indexed="23"/>
      </top>
      <bottom style="thin">
        <color indexed="55"/>
      </bottom>
    </border>
    <border>
      <left style="thin">
        <color indexed="55"/>
      </left>
      <right style="thin"/>
      <top>
        <color indexed="63"/>
      </top>
      <bottom style="thin">
        <color indexed="55"/>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color indexed="63"/>
      </left>
      <right>
        <color indexed="63"/>
      </right>
      <top>
        <color indexed="63"/>
      </top>
      <bottom style="thin">
        <color indexed="12"/>
      </bottom>
    </border>
    <border>
      <left style="thin"/>
      <right style="thin"/>
      <top>
        <color indexed="63"/>
      </top>
      <bottom style="thin">
        <color indexed="55"/>
      </bottom>
    </border>
    <border>
      <left style="thin"/>
      <right style="thin"/>
      <top>
        <color indexed="63"/>
      </top>
      <bottom>
        <color indexed="63"/>
      </bottom>
    </border>
    <border>
      <left style="thin"/>
      <right style="thin"/>
      <top>
        <color indexed="63"/>
      </top>
      <bottom style="thin"/>
    </border>
    <border>
      <left style="thin"/>
      <right style="thin">
        <color indexed="55"/>
      </right>
      <top>
        <color indexed="63"/>
      </top>
      <bottom style="thin"/>
    </border>
    <border>
      <left style="thin">
        <color indexed="55"/>
      </left>
      <right style="thin"/>
      <top style="thin">
        <color indexed="55"/>
      </top>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2" fillId="0" borderId="0" applyNumberFormat="0" applyFill="0" applyBorder="0" applyAlignment="0" applyProtection="0"/>
    <xf numFmtId="0" fontId="14" fillId="0" borderId="0" applyNumberFormat="0" applyFill="0" applyBorder="0" applyAlignment="0" applyProtection="0"/>
    <xf numFmtId="0" fontId="3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3" borderId="9" applyNumberFormat="0" applyAlignment="0" applyProtection="0"/>
  </cellStyleXfs>
  <cellXfs count="61">
    <xf numFmtId="0" fontId="0" fillId="0" borderId="0" xfId="0" applyAlignment="1">
      <alignment/>
    </xf>
    <xf numFmtId="0" fontId="4" fillId="24" borderId="10" xfId="0" applyFont="1" applyFill="1" applyBorder="1" applyAlignment="1" applyProtection="1">
      <alignment horizontal="left"/>
      <protection hidden="1"/>
    </xf>
    <xf numFmtId="0" fontId="0" fillId="24" borderId="10" xfId="0" applyFont="1" applyFill="1" applyBorder="1" applyAlignment="1" applyProtection="1">
      <alignment/>
      <protection hidden="1"/>
    </xf>
    <xf numFmtId="0" fontId="0" fillId="24" borderId="0" xfId="0" applyFont="1" applyFill="1" applyAlignment="1" applyProtection="1">
      <alignment/>
      <protection hidden="1"/>
    </xf>
    <xf numFmtId="0" fontId="7" fillId="24" borderId="0" xfId="0" applyFont="1" applyFill="1" applyAlignment="1" applyProtection="1">
      <alignment horizontal="right" vertical="center"/>
      <protection hidden="1"/>
    </xf>
    <xf numFmtId="0" fontId="0" fillId="24" borderId="0" xfId="0" applyFont="1" applyFill="1" applyBorder="1" applyAlignment="1" applyProtection="1">
      <alignment horizontal="right" vertical="center"/>
      <protection hidden="1"/>
    </xf>
    <xf numFmtId="164" fontId="0" fillId="24" borderId="11" xfId="0" applyNumberFormat="1" applyFont="1" applyFill="1" applyBorder="1" applyAlignment="1" applyProtection="1">
      <alignment horizontal="center" vertical="center"/>
      <protection locked="0"/>
    </xf>
    <xf numFmtId="0" fontId="8" fillId="24" borderId="0" xfId="0" applyFont="1" applyFill="1" applyAlignment="1" applyProtection="1">
      <alignment/>
      <protection hidden="1"/>
    </xf>
    <xf numFmtId="195" fontId="0" fillId="24" borderId="12" xfId="0" applyNumberFormat="1" applyFont="1" applyFill="1" applyBorder="1" applyAlignment="1" applyProtection="1">
      <alignment horizontal="center" vertical="center"/>
      <protection locked="0"/>
    </xf>
    <xf numFmtId="11" fontId="0" fillId="24" borderId="12" xfId="0" applyNumberFormat="1" applyFont="1" applyFill="1" applyBorder="1" applyAlignment="1" applyProtection="1">
      <alignment horizontal="center" vertical="center"/>
      <protection locked="0"/>
    </xf>
    <xf numFmtId="0" fontId="10" fillId="24" borderId="10" xfId="0" applyFont="1" applyFill="1" applyBorder="1" applyAlignment="1" applyProtection="1">
      <alignment horizontal="right" vertical="center"/>
      <protection hidden="1"/>
    </xf>
    <xf numFmtId="0" fontId="0" fillId="24" borderId="13" xfId="0" applyFont="1" applyFill="1" applyBorder="1" applyAlignment="1" applyProtection="1">
      <alignment horizontal="center"/>
      <protection locked="0"/>
    </xf>
    <xf numFmtId="0" fontId="0" fillId="24" borderId="0" xfId="0" applyFont="1" applyFill="1" applyAlignment="1" applyProtection="1">
      <alignment vertical="center"/>
      <protection hidden="1"/>
    </xf>
    <xf numFmtId="0" fontId="10" fillId="24" borderId="14" xfId="0" applyFont="1" applyFill="1" applyBorder="1" applyAlignment="1" applyProtection="1">
      <alignment horizontal="center" vertical="center"/>
      <protection hidden="1"/>
    </xf>
    <xf numFmtId="0" fontId="10" fillId="24" borderId="15" xfId="0" applyFont="1" applyFill="1" applyBorder="1" applyAlignment="1" applyProtection="1">
      <alignment horizontal="center" vertical="center"/>
      <protection hidden="1"/>
    </xf>
    <xf numFmtId="0" fontId="10" fillId="24" borderId="16" xfId="0" applyFont="1" applyFill="1" applyBorder="1" applyAlignment="1" applyProtection="1">
      <alignment horizontal="center" vertical="center"/>
      <protection hidden="1"/>
    </xf>
    <xf numFmtId="0" fontId="10" fillId="24" borderId="17" xfId="0" applyFont="1" applyFill="1" applyBorder="1" applyAlignment="1" applyProtection="1">
      <alignment horizontal="center" vertical="center"/>
      <protection hidden="1"/>
    </xf>
    <xf numFmtId="0" fontId="0" fillId="24" borderId="18" xfId="0" applyFont="1" applyFill="1" applyBorder="1" applyAlignment="1" applyProtection="1">
      <alignment horizontal="center"/>
      <protection hidden="1"/>
    </xf>
    <xf numFmtId="11" fontId="0" fillId="24" borderId="19" xfId="0" applyNumberFormat="1" applyFont="1" applyFill="1" applyBorder="1" applyAlignment="1" applyProtection="1">
      <alignment horizontal="center" vertical="center"/>
      <protection locked="0"/>
    </xf>
    <xf numFmtId="11" fontId="11" fillId="24" borderId="0" xfId="0" applyNumberFormat="1" applyFont="1" applyFill="1" applyAlignment="1" applyProtection="1">
      <alignment/>
      <protection hidden="1"/>
    </xf>
    <xf numFmtId="0" fontId="0" fillId="24" borderId="20" xfId="0" applyFont="1" applyFill="1" applyBorder="1" applyAlignment="1" applyProtection="1">
      <alignment horizontal="center"/>
      <protection hidden="1"/>
    </xf>
    <xf numFmtId="11" fontId="0" fillId="24" borderId="21" xfId="0" applyNumberFormat="1" applyFont="1" applyFill="1" applyBorder="1" applyAlignment="1" applyProtection="1">
      <alignment horizontal="center" vertical="center"/>
      <protection locked="0"/>
    </xf>
    <xf numFmtId="0" fontId="12" fillId="24" borderId="22" xfId="0" applyFont="1" applyFill="1" applyBorder="1" applyAlignment="1" applyProtection="1">
      <alignment/>
      <protection hidden="1"/>
    </xf>
    <xf numFmtId="0" fontId="0" fillId="24" borderId="22" xfId="0" applyFont="1" applyFill="1" applyBorder="1" applyAlignment="1" applyProtection="1">
      <alignment/>
      <protection hidden="1"/>
    </xf>
    <xf numFmtId="0" fontId="0" fillId="24" borderId="0" xfId="0" applyFont="1" applyFill="1" applyBorder="1" applyAlignment="1" applyProtection="1">
      <alignment horizontal="left" vertical="center"/>
      <protection hidden="1"/>
    </xf>
    <xf numFmtId="1" fontId="0" fillId="24" borderId="23" xfId="0" applyNumberFormat="1" applyFont="1" applyFill="1" applyBorder="1" applyAlignment="1" applyProtection="1">
      <alignment horizontal="center" vertical="center"/>
      <protection hidden="1"/>
    </xf>
    <xf numFmtId="0" fontId="13" fillId="24" borderId="0" xfId="0" applyFont="1" applyFill="1" applyBorder="1" applyAlignment="1" applyProtection="1">
      <alignment horizontal="left" vertical="center"/>
      <protection hidden="1"/>
    </xf>
    <xf numFmtId="0" fontId="10" fillId="24" borderId="0" xfId="0" applyFont="1" applyFill="1" applyAlignment="1" applyProtection="1">
      <alignment vertical="center"/>
      <protection hidden="1"/>
    </xf>
    <xf numFmtId="11" fontId="0" fillId="24" borderId="24" xfId="0" applyNumberFormat="1" applyFont="1" applyFill="1" applyBorder="1" applyAlignment="1" applyProtection="1">
      <alignment horizontal="left" vertical="center"/>
      <protection hidden="1"/>
    </xf>
    <xf numFmtId="11" fontId="0" fillId="24" borderId="12" xfId="0" applyNumberFormat="1" applyFont="1" applyFill="1" applyBorder="1" applyAlignment="1" applyProtection="1">
      <alignment horizontal="center" vertical="center"/>
      <protection hidden="1"/>
    </xf>
    <xf numFmtId="11" fontId="0" fillId="24" borderId="12" xfId="0" applyNumberFormat="1" applyFont="1" applyFill="1" applyBorder="1" applyAlignment="1" applyProtection="1">
      <alignment horizontal="left" vertical="center"/>
      <protection hidden="1"/>
    </xf>
    <xf numFmtId="0" fontId="0" fillId="24" borderId="0" xfId="0" applyFont="1" applyFill="1" applyBorder="1" applyAlignment="1" applyProtection="1">
      <alignment vertical="center"/>
      <protection hidden="1"/>
    </xf>
    <xf numFmtId="11" fontId="0" fillId="24" borderId="25" xfId="0" applyNumberFormat="1" applyFont="1" applyFill="1" applyBorder="1" applyAlignment="1" applyProtection="1">
      <alignment horizontal="left" vertical="center"/>
      <protection hidden="1"/>
    </xf>
    <xf numFmtId="11" fontId="0" fillId="24" borderId="13" xfId="0" applyNumberFormat="1" applyFont="1" applyFill="1" applyBorder="1" applyAlignment="1" applyProtection="1">
      <alignment horizontal="center" vertical="center"/>
      <protection hidden="1"/>
    </xf>
    <xf numFmtId="0" fontId="6" fillId="24" borderId="0" xfId="0" applyFont="1" applyFill="1" applyAlignment="1" applyProtection="1">
      <alignment horizontal="right" vertical="top"/>
      <protection hidden="1"/>
    </xf>
    <xf numFmtId="201" fontId="6" fillId="24" borderId="0" xfId="0" applyNumberFormat="1" applyFont="1" applyFill="1" applyAlignment="1" applyProtection="1">
      <alignment horizontal="left" vertical="top"/>
      <protection hidden="1"/>
    </xf>
    <xf numFmtId="0" fontId="0" fillId="24" borderId="0" xfId="0" applyFont="1" applyFill="1" applyAlignment="1" applyProtection="1">
      <alignment horizontal="right"/>
      <protection hidden="1"/>
    </xf>
    <xf numFmtId="0" fontId="14" fillId="24" borderId="0" xfId="48" applyFont="1" applyFill="1" applyAlignment="1" applyProtection="1">
      <alignment horizontal="left"/>
      <protection hidden="1"/>
    </xf>
    <xf numFmtId="0" fontId="0" fillId="24" borderId="26" xfId="0" applyFont="1" applyFill="1" applyBorder="1" applyAlignment="1" applyProtection="1">
      <alignment horizontal="center"/>
      <protection hidden="1"/>
    </xf>
    <xf numFmtId="11" fontId="0" fillId="24" borderId="27" xfId="0" applyNumberFormat="1" applyFont="1" applyFill="1" applyBorder="1" applyAlignment="1" applyProtection="1">
      <alignment horizontal="center" vertical="center"/>
      <protection locked="0"/>
    </xf>
    <xf numFmtId="0" fontId="9" fillId="24" borderId="14" xfId="0" applyFont="1" applyFill="1" applyBorder="1" applyAlignment="1" applyProtection="1">
      <alignment horizontal="left"/>
      <protection hidden="1"/>
    </xf>
    <xf numFmtId="0" fontId="9" fillId="24" borderId="28" xfId="0" applyFont="1" applyFill="1" applyBorder="1" applyAlignment="1" applyProtection="1">
      <alignment horizontal="left"/>
      <protection hidden="1"/>
    </xf>
    <xf numFmtId="0" fontId="9" fillId="24" borderId="15" xfId="0" applyFont="1" applyFill="1" applyBorder="1" applyAlignment="1" applyProtection="1">
      <alignment horizontal="left"/>
      <protection hidden="1"/>
    </xf>
    <xf numFmtId="0" fontId="0" fillId="24" borderId="10" xfId="0" applyFont="1" applyFill="1" applyBorder="1" applyAlignment="1" applyProtection="1">
      <alignment horizontal="center"/>
      <protection locked="0"/>
    </xf>
    <xf numFmtId="0" fontId="6" fillId="24" borderId="10" xfId="0" applyFont="1" applyFill="1" applyBorder="1" applyAlignment="1" applyProtection="1">
      <alignment horizontal="left"/>
      <protection locked="0"/>
    </xf>
    <xf numFmtId="0" fontId="5" fillId="24" borderId="10" xfId="0" applyFont="1" applyFill="1" applyBorder="1" applyAlignment="1" applyProtection="1">
      <alignment horizontal="left"/>
      <protection locked="0"/>
    </xf>
    <xf numFmtId="0" fontId="0" fillId="24" borderId="29" xfId="0" applyFont="1" applyFill="1" applyBorder="1" applyAlignment="1" applyProtection="1">
      <alignment horizontal="left"/>
      <protection locked="0"/>
    </xf>
    <xf numFmtId="0" fontId="0" fillId="24" borderId="30" xfId="0" applyFont="1" applyFill="1" applyBorder="1" applyAlignment="1" applyProtection="1">
      <alignment horizontal="left"/>
      <protection locked="0"/>
    </xf>
    <xf numFmtId="0" fontId="0" fillId="24" borderId="31" xfId="0" applyFont="1" applyFill="1" applyBorder="1" applyAlignment="1" applyProtection="1">
      <alignment horizontal="left"/>
      <protection locked="0"/>
    </xf>
    <xf numFmtId="0" fontId="0" fillId="24" borderId="32" xfId="0" applyFont="1" applyFill="1" applyBorder="1" applyAlignment="1" applyProtection="1">
      <alignment horizontal="left"/>
      <protection locked="0"/>
    </xf>
    <xf numFmtId="0" fontId="0" fillId="24" borderId="33" xfId="0" applyFont="1" applyFill="1" applyBorder="1" applyAlignment="1" applyProtection="1">
      <alignment horizontal="left"/>
      <protection locked="0"/>
    </xf>
    <xf numFmtId="0" fontId="0" fillId="24" borderId="34" xfId="0" applyFont="1" applyFill="1" applyBorder="1" applyAlignment="1" applyProtection="1">
      <alignment horizontal="left"/>
      <protection locked="0"/>
    </xf>
    <xf numFmtId="0" fontId="0" fillId="24" borderId="35" xfId="0" applyFont="1" applyFill="1" applyBorder="1" applyAlignment="1" applyProtection="1">
      <alignment horizontal="left"/>
      <protection locked="0"/>
    </xf>
    <xf numFmtId="0" fontId="0" fillId="24" borderId="36" xfId="0" applyFont="1" applyFill="1" applyBorder="1" applyAlignment="1" applyProtection="1">
      <alignment horizontal="left"/>
      <protection locked="0"/>
    </xf>
    <xf numFmtId="0" fontId="0" fillId="24" borderId="37" xfId="0" applyFont="1" applyFill="1" applyBorder="1" applyAlignment="1" applyProtection="1">
      <alignment horizontal="left"/>
      <protection locked="0"/>
    </xf>
    <xf numFmtId="0" fontId="43" fillId="24" borderId="0" xfId="0" applyFont="1" applyFill="1" applyAlignment="1" applyProtection="1">
      <alignment/>
      <protection hidden="1"/>
    </xf>
    <xf numFmtId="0" fontId="0" fillId="24" borderId="0" xfId="0" applyFill="1" applyAlignment="1" applyProtection="1">
      <alignment/>
      <protection hidden="1"/>
    </xf>
    <xf numFmtId="0" fontId="44" fillId="24" borderId="0" xfId="49" applyFont="1" applyFill="1" applyAlignment="1" applyProtection="1">
      <alignment/>
      <protection hidden="1"/>
    </xf>
    <xf numFmtId="0" fontId="45" fillId="24" borderId="0" xfId="0" applyFont="1" applyFill="1" applyAlignment="1" applyProtection="1">
      <alignment horizontal="left"/>
      <protection hidden="1"/>
    </xf>
    <xf numFmtId="0" fontId="8" fillId="0" borderId="0" xfId="0" applyFont="1" applyAlignment="1" applyProtection="1">
      <alignment horizontal="left"/>
      <protection hidden="1"/>
    </xf>
    <xf numFmtId="0" fontId="0" fillId="0" borderId="0" xfId="0" applyAlignment="1" applyProtection="1">
      <alignment horizontal="left"/>
      <protection hidden="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Hyperlink_LA-Tool_Mehrfachbestimmungskenndaten"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sng" baseline="0">
                <a:latin typeface="Arial"/>
                <a:ea typeface="Arial"/>
                <a:cs typeface="Arial"/>
              </a:rPr>
              <a:t>Darstellung der Leerwerte mit Mittelwertlinie</a:t>
            </a:r>
          </a:p>
        </c:rich>
      </c:tx>
      <c:layout>
        <c:manualLayout>
          <c:xMode val="factor"/>
          <c:yMode val="factor"/>
          <c:x val="-0.002"/>
          <c:y val="-0.0185"/>
        </c:manualLayout>
      </c:layout>
      <c:spPr>
        <a:noFill/>
        <a:ln>
          <a:noFill/>
        </a:ln>
      </c:spPr>
    </c:title>
    <c:plotArea>
      <c:layout>
        <c:manualLayout>
          <c:xMode val="edge"/>
          <c:yMode val="edge"/>
          <c:x val="0.0405"/>
          <c:y val="0.08375"/>
          <c:w val="0.9595"/>
          <c:h val="0.83875"/>
        </c:manualLayout>
      </c:layout>
      <c:barChart>
        <c:barDir val="col"/>
        <c:grouping val="clustered"/>
        <c:varyColors val="0"/>
        <c:ser>
          <c:idx val="1"/>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'Auswertung bis 30 Werte'!$B$10:$B$39</c:f>
              <c:numCache/>
            </c:numRef>
          </c:val>
        </c:ser>
        <c:ser>
          <c:idx val="0"/>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spPr>
              <a:ln w="38100">
                <a:solidFill>
                  <a:srgbClr val="008000"/>
                </a:solidFill>
              </a:ln>
            </c:spPr>
            <c:trendlineType val="linear"/>
            <c:dispEq val="0"/>
            <c:dispRSqr val="0"/>
          </c:trendline>
          <c:val>
            <c:numRef>
              <c:f>'Auswertung bis 30 Werte'!$C$10:$C$39</c:f>
              <c:numCache/>
            </c:numRef>
          </c:val>
        </c:ser>
        <c:axId val="17824965"/>
        <c:axId val="26206958"/>
      </c:barChart>
      <c:catAx>
        <c:axId val="17824965"/>
        <c:scaling>
          <c:orientation val="minMax"/>
        </c:scaling>
        <c:axPos val="b"/>
        <c:title>
          <c:tx>
            <c:rich>
              <a:bodyPr vert="horz" rot="0" anchor="ctr"/>
              <a:lstStyle/>
              <a:p>
                <a:pPr algn="ctr">
                  <a:defRPr/>
                </a:pPr>
                <a:r>
                  <a:rPr lang="en-US" cap="none" sz="1200" b="1" i="0" u="none" baseline="0">
                    <a:latin typeface="Arial"/>
                    <a:ea typeface="Arial"/>
                    <a:cs typeface="Arial"/>
                  </a:rPr>
                  <a:t>Nummer des Leerwertes</a:t>
                </a:r>
              </a:p>
            </c:rich>
          </c:tx>
          <c:layout>
            <c:manualLayout>
              <c:xMode val="factor"/>
              <c:yMode val="factor"/>
              <c:x val="-0.0175"/>
              <c:y val="-0.001"/>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6206958"/>
        <c:crosses val="autoZero"/>
        <c:auto val="0"/>
        <c:lblOffset val="100"/>
        <c:noMultiLvlLbl val="0"/>
      </c:catAx>
      <c:valAx>
        <c:axId val="26206958"/>
        <c:scaling>
          <c:orientation val="minMax"/>
        </c:scaling>
        <c:axPos val="l"/>
        <c:title>
          <c:tx>
            <c:rich>
              <a:bodyPr vert="horz" rot="-5400000" anchor="ctr"/>
              <a:lstStyle/>
              <a:p>
                <a:pPr algn="ctr">
                  <a:defRPr/>
                </a:pPr>
                <a:r>
                  <a:rPr lang="en-US" cap="none" sz="1200" b="1" i="0" u="none" baseline="0">
                    <a:latin typeface="Arial"/>
                    <a:ea typeface="Arial"/>
                    <a:cs typeface="Arial"/>
                  </a:rPr>
                  <a:t>Leerwert</a:t>
                </a:r>
              </a:p>
            </c:rich>
          </c:tx>
          <c:layout>
            <c:manualLayout>
              <c:xMode val="factor"/>
              <c:yMode val="factor"/>
              <c:x val="-0.007"/>
              <c:y val="0"/>
            </c:manualLayout>
          </c:layout>
          <c:overlay val="0"/>
          <c:spPr>
            <a:noFill/>
            <a:ln>
              <a:noFill/>
            </a:ln>
          </c:spPr>
        </c:title>
        <c:delete val="0"/>
        <c:numFmt formatCode="General" sourceLinked="0"/>
        <c:majorTickMark val="in"/>
        <c:minorTickMark val="none"/>
        <c:tickLblPos val="nextTo"/>
        <c:txPr>
          <a:bodyPr/>
          <a:lstStyle/>
          <a:p>
            <a:pPr>
              <a:defRPr lang="en-US" cap="none" sz="800" b="0" i="0" u="none" baseline="0">
                <a:latin typeface="Arial"/>
                <a:ea typeface="Arial"/>
                <a:cs typeface="Arial"/>
              </a:defRPr>
            </a:pPr>
          </a:p>
        </c:txPr>
        <c:crossAx val="17824965"/>
        <c:crossesAt val="1"/>
        <c:crossBetween val="between"/>
        <c:dispUnits/>
      </c:valAx>
      <c:spPr>
        <a:solidFill>
          <a:srgbClr val="FFFFFF"/>
        </a:solidFill>
        <a:ln w="3175">
          <a:noFill/>
        </a:ln>
      </c:spPr>
    </c:plotArea>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19</xdr:row>
      <xdr:rowOff>0</xdr:rowOff>
    </xdr:from>
    <xdr:to>
      <xdr:col>11</xdr:col>
      <xdr:colOff>704850</xdr:colOff>
      <xdr:row>38</xdr:row>
      <xdr:rowOff>104775</xdr:rowOff>
    </xdr:to>
    <xdr:graphicFrame>
      <xdr:nvGraphicFramePr>
        <xdr:cNvPr id="1" name="Chart 7"/>
        <xdr:cNvGraphicFramePr/>
      </xdr:nvGraphicFramePr>
      <xdr:xfrm>
        <a:off x="2428875" y="3095625"/>
        <a:ext cx="591502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A-Tool_Mehrfachbestimmungskenndat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Statistik für Mehrfachbest."/>
      <sheetName val="Stat. Vergleichstabellen"/>
      <sheetName val="Berich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ars-alpers@gmx.de"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1:M16"/>
  <sheetViews>
    <sheetView tabSelected="1" workbookViewId="0" topLeftCell="A1">
      <selection activeCell="B16" sqref="B16:M16"/>
    </sheetView>
  </sheetViews>
  <sheetFormatPr defaultColWidth="11.421875" defaultRowHeight="12.75"/>
  <cols>
    <col min="1" max="16384" width="11.57421875" style="56" customWidth="1"/>
  </cols>
  <sheetData>
    <row r="11" spans="2:4" ht="17.25">
      <c r="B11" s="55" t="s">
        <v>24</v>
      </c>
      <c r="D11" s="57" t="s">
        <v>23</v>
      </c>
    </row>
    <row r="13" spans="2:13" ht="17.25">
      <c r="B13" s="58" t="s">
        <v>26</v>
      </c>
      <c r="C13" s="58"/>
      <c r="D13" s="58"/>
      <c r="E13" s="58"/>
      <c r="F13" s="58"/>
      <c r="G13" s="58"/>
      <c r="H13" s="58"/>
      <c r="I13" s="58"/>
      <c r="J13" s="58"/>
      <c r="K13" s="58"/>
      <c r="L13" s="58"/>
      <c r="M13" s="58"/>
    </row>
    <row r="14" spans="2:13" ht="13.5">
      <c r="B14" s="59" t="s">
        <v>25</v>
      </c>
      <c r="C14" s="59"/>
      <c r="D14" s="59"/>
      <c r="E14" s="59"/>
      <c r="F14" s="59"/>
      <c r="G14" s="59"/>
      <c r="H14" s="59"/>
      <c r="I14" s="59"/>
      <c r="J14" s="59"/>
      <c r="K14" s="59"/>
      <c r="L14" s="59"/>
      <c r="M14" s="59"/>
    </row>
    <row r="16" spans="2:13" ht="12.75">
      <c r="B16" s="60"/>
      <c r="C16" s="60"/>
      <c r="D16" s="60"/>
      <c r="E16" s="60"/>
      <c r="F16" s="60"/>
      <c r="G16" s="60"/>
      <c r="H16" s="60"/>
      <c r="I16" s="60"/>
      <c r="J16" s="60"/>
      <c r="K16" s="60"/>
      <c r="L16" s="60"/>
      <c r="M16" s="60"/>
    </row>
  </sheetData>
  <sheetProtection sheet="1" objects="1" scenarios="1"/>
  <mergeCells count="3">
    <mergeCell ref="B13:M13"/>
    <mergeCell ref="B14:M14"/>
    <mergeCell ref="B16:M16"/>
  </mergeCells>
  <hyperlinks>
    <hyperlink ref="D11" r:id="rId1" display="lars-alpers@gmx.de"/>
  </hyperlinks>
  <printOptions/>
  <pageMargins left="0.75" right="0.75" top="1" bottom="1" header="0.4921259845" footer="0.4921259845"/>
  <pageSetup orientation="portrait" paperSize="9" r:id="rId2"/>
</worksheet>
</file>

<file path=xl/worksheets/sheet2.xml><?xml version="1.0" encoding="utf-8"?>
<worksheet xmlns="http://schemas.openxmlformats.org/spreadsheetml/2006/main" xmlns:r="http://schemas.openxmlformats.org/officeDocument/2006/relationships">
  <dimension ref="A1:L39"/>
  <sheetViews>
    <sheetView workbookViewId="0" topLeftCell="A1">
      <selection activeCell="B16" sqref="B16"/>
    </sheetView>
  </sheetViews>
  <sheetFormatPr defaultColWidth="11.421875" defaultRowHeight="12.75"/>
  <cols>
    <col min="1" max="2" width="15.8515625" style="3" customWidth="1"/>
    <col min="3" max="3" width="0.13671875" style="3" customWidth="1"/>
    <col min="4" max="4" width="3.57421875" style="3" customWidth="1"/>
    <col min="5" max="5" width="12.7109375" style="3" customWidth="1"/>
    <col min="6" max="6" width="11.421875" style="3" customWidth="1"/>
    <col min="7" max="7" width="6.7109375" style="3" customWidth="1"/>
    <col min="8" max="8" width="11.421875" style="3" customWidth="1"/>
    <col min="9" max="9" width="14.00390625" style="3" customWidth="1"/>
    <col min="10" max="16384" width="11.421875" style="3" customWidth="1"/>
  </cols>
  <sheetData>
    <row r="1" spans="1:12" ht="14.25">
      <c r="A1" s="1" t="s">
        <v>0</v>
      </c>
      <c r="B1" s="2"/>
      <c r="C1" s="2"/>
      <c r="D1" s="2"/>
      <c r="E1" s="45"/>
      <c r="F1" s="45"/>
      <c r="G1" s="45"/>
      <c r="H1" s="1" t="s">
        <v>1</v>
      </c>
      <c r="I1" s="2"/>
      <c r="J1" s="44"/>
      <c r="K1" s="44"/>
      <c r="L1" s="44"/>
    </row>
    <row r="2" ht="12.75">
      <c r="L2" s="4" t="s">
        <v>2</v>
      </c>
    </row>
    <row r="3" spans="1:12" ht="12.75" customHeight="1">
      <c r="A3" s="5" t="s">
        <v>3</v>
      </c>
      <c r="B3" s="6"/>
      <c r="E3" s="7" t="s">
        <v>4</v>
      </c>
      <c r="H3" s="43"/>
      <c r="I3" s="43"/>
      <c r="J3" s="43"/>
      <c r="K3" s="43"/>
      <c r="L3" s="43"/>
    </row>
    <row r="4" spans="1:12" ht="12.75">
      <c r="A4" s="5" t="s">
        <v>5</v>
      </c>
      <c r="B4" s="8"/>
      <c r="E4" s="40" t="s">
        <v>6</v>
      </c>
      <c r="F4" s="41"/>
      <c r="G4" s="41"/>
      <c r="H4" s="41"/>
      <c r="I4" s="41"/>
      <c r="J4" s="41"/>
      <c r="K4" s="41"/>
      <c r="L4" s="42"/>
    </row>
    <row r="5" spans="1:12" ht="12.75">
      <c r="A5" s="5" t="s">
        <v>7</v>
      </c>
      <c r="B5" s="9"/>
      <c r="E5" s="49"/>
      <c r="F5" s="50"/>
      <c r="G5" s="50"/>
      <c r="H5" s="50"/>
      <c r="I5" s="50"/>
      <c r="J5" s="50"/>
      <c r="K5" s="50"/>
      <c r="L5" s="51"/>
    </row>
    <row r="6" spans="1:12" ht="12.75">
      <c r="A6" s="10" t="s">
        <v>8</v>
      </c>
      <c r="B6" s="11"/>
      <c r="E6" s="46"/>
      <c r="F6" s="47"/>
      <c r="G6" s="47"/>
      <c r="H6" s="47"/>
      <c r="I6" s="47"/>
      <c r="J6" s="47"/>
      <c r="K6" s="47"/>
      <c r="L6" s="48"/>
    </row>
    <row r="7" spans="1:12" ht="12.75">
      <c r="A7" s="12"/>
      <c r="B7" s="12"/>
      <c r="E7" s="46"/>
      <c r="F7" s="47"/>
      <c r="G7" s="47"/>
      <c r="H7" s="47"/>
      <c r="I7" s="47"/>
      <c r="J7" s="47"/>
      <c r="K7" s="47"/>
      <c r="L7" s="48"/>
    </row>
    <row r="8" spans="1:12" ht="12.75">
      <c r="A8" s="13" t="s">
        <v>9</v>
      </c>
      <c r="B8" s="14" t="s">
        <v>10</v>
      </c>
      <c r="E8" s="46"/>
      <c r="F8" s="47"/>
      <c r="G8" s="47"/>
      <c r="H8" s="47"/>
      <c r="I8" s="47"/>
      <c r="J8" s="47"/>
      <c r="K8" s="47"/>
      <c r="L8" s="48"/>
    </row>
    <row r="9" spans="1:12" ht="12.75">
      <c r="A9" s="15" t="s">
        <v>11</v>
      </c>
      <c r="B9" s="16" t="s">
        <v>12</v>
      </c>
      <c r="E9" s="46"/>
      <c r="F9" s="47"/>
      <c r="G9" s="47"/>
      <c r="H9" s="47"/>
      <c r="I9" s="47"/>
      <c r="J9" s="47"/>
      <c r="K9" s="47"/>
      <c r="L9" s="48"/>
    </row>
    <row r="10" spans="1:12" ht="12.75">
      <c r="A10" s="17">
        <v>1</v>
      </c>
      <c r="B10" s="18"/>
      <c r="C10" s="19">
        <f aca="true" t="shared" si="0" ref="C10:C39">F$15</f>
      </c>
      <c r="D10" s="19"/>
      <c r="E10" s="46"/>
      <c r="F10" s="47"/>
      <c r="G10" s="47"/>
      <c r="H10" s="47"/>
      <c r="I10" s="47"/>
      <c r="J10" s="47"/>
      <c r="K10" s="47"/>
      <c r="L10" s="48"/>
    </row>
    <row r="11" spans="1:12" ht="12.75">
      <c r="A11" s="20">
        <v>2</v>
      </c>
      <c r="B11" s="21"/>
      <c r="C11" s="19">
        <f t="shared" si="0"/>
      </c>
      <c r="D11" s="19"/>
      <c r="E11" s="52"/>
      <c r="F11" s="53"/>
      <c r="G11" s="53"/>
      <c r="H11" s="53"/>
      <c r="I11" s="53"/>
      <c r="J11" s="53"/>
      <c r="K11" s="53"/>
      <c r="L11" s="54"/>
    </row>
    <row r="12" spans="1:4" ht="12.75">
      <c r="A12" s="20">
        <v>3</v>
      </c>
      <c r="B12" s="21"/>
      <c r="C12" s="19">
        <f t="shared" si="0"/>
      </c>
      <c r="D12" s="19"/>
    </row>
    <row r="13" spans="1:12" ht="12.75" customHeight="1">
      <c r="A13" s="20">
        <v>4</v>
      </c>
      <c r="B13" s="21"/>
      <c r="C13" s="19">
        <f t="shared" si="0"/>
      </c>
      <c r="D13" s="19"/>
      <c r="E13" s="22" t="s">
        <v>13</v>
      </c>
      <c r="F13" s="23"/>
      <c r="G13" s="23"/>
      <c r="H13" s="22" t="s">
        <v>14</v>
      </c>
      <c r="I13" s="23"/>
      <c r="J13" s="23"/>
      <c r="K13" s="23"/>
      <c r="L13" s="23"/>
    </row>
    <row r="14" spans="1:11" ht="12.75">
      <c r="A14" s="20">
        <v>5</v>
      </c>
      <c r="B14" s="21"/>
      <c r="C14" s="19">
        <f t="shared" si="0"/>
      </c>
      <c r="D14" s="19"/>
      <c r="E14" s="24" t="s">
        <v>15</v>
      </c>
      <c r="F14" s="25">
        <f>COUNT(B10:B39)</f>
        <v>0</v>
      </c>
      <c r="H14" s="26" t="s">
        <v>16</v>
      </c>
      <c r="I14" s="27"/>
      <c r="J14" s="28" t="str">
        <f>IF(OR(ISBLANK(B4),ISBLANK(B5),ISERROR(STDEV(B10:B39))),"?",TINV((100-B4)/100*2,F14-1)*SQRT(1+1/(F14))*F17/B5)</f>
        <v>?</v>
      </c>
      <c r="K14" s="3">
        <f>IF(ISBLANK(B$6),"",B$6)</f>
      </c>
    </row>
    <row r="15" spans="1:11" ht="12.75">
      <c r="A15" s="20">
        <v>6</v>
      </c>
      <c r="B15" s="21"/>
      <c r="C15" s="19">
        <f t="shared" si="0"/>
      </c>
      <c r="D15" s="19"/>
      <c r="E15" s="24" t="s">
        <v>17</v>
      </c>
      <c r="F15" s="29">
        <f>IF(ISERROR(AVERAGE(B10:B39)),"",AVERAGE(B10:B39))</f>
      </c>
      <c r="H15" s="26" t="s">
        <v>18</v>
      </c>
      <c r="I15" s="27"/>
      <c r="J15" s="30" t="str">
        <f>IF(ISTEXT(J14),"?",2*J14)</f>
        <v>?</v>
      </c>
      <c r="K15" s="3">
        <f>IF(ISBLANK(B$6),"",B$6)</f>
      </c>
    </row>
    <row r="16" spans="1:11" ht="12.75">
      <c r="A16" s="20">
        <v>7</v>
      </c>
      <c r="B16" s="21"/>
      <c r="C16" s="19">
        <f t="shared" si="0"/>
      </c>
      <c r="D16" s="19"/>
      <c r="E16" s="31" t="s">
        <v>19</v>
      </c>
      <c r="F16" s="29">
        <f>MAX(B10:B39)-MIN(B10:B39)</f>
        <v>0</v>
      </c>
      <c r="H16" s="26" t="s">
        <v>20</v>
      </c>
      <c r="I16" s="27"/>
      <c r="J16" s="32" t="str">
        <f>IF(OR(ISBLANK(B3),ISTEXT(J14)),"?",B3*J14)</f>
        <v>?</v>
      </c>
      <c r="K16" s="3">
        <f>IF(ISBLANK(B$6),"",B$6&amp;"  (Näherungswert)")</f>
      </c>
    </row>
    <row r="17" spans="1:10" ht="12.75">
      <c r="A17" s="20">
        <v>8</v>
      </c>
      <c r="B17" s="21"/>
      <c r="C17" s="19">
        <f t="shared" si="0"/>
      </c>
      <c r="D17" s="19"/>
      <c r="E17" s="24" t="s">
        <v>21</v>
      </c>
      <c r="F17" s="33">
        <f>IF(ISERROR(STDEV(B10:B39)),"",STDEV(B10:B39))</f>
      </c>
      <c r="I17" s="34">
        <f>IF(OR(ISBLANK(B3),ISTEXT(J14)),"","mit VBx an der BG von")</f>
      </c>
      <c r="J17" s="35">
        <f>IF(OR(ISBLANK(B3),ISTEXT(J14)),"",100/B3)</f>
      </c>
    </row>
    <row r="18" spans="1:4" ht="12.75">
      <c r="A18" s="20">
        <v>9</v>
      </c>
      <c r="B18" s="21"/>
      <c r="C18" s="19">
        <f t="shared" si="0"/>
      </c>
      <c r="D18" s="19"/>
    </row>
    <row r="19" spans="1:12" ht="12.75">
      <c r="A19" s="20">
        <v>10</v>
      </c>
      <c r="B19" s="21"/>
      <c r="C19" s="19">
        <f t="shared" si="0"/>
      </c>
      <c r="D19" s="19"/>
      <c r="J19" s="36" t="s">
        <v>22</v>
      </c>
      <c r="K19" s="37" t="s">
        <v>23</v>
      </c>
      <c r="L19" s="4"/>
    </row>
    <row r="20" spans="1:4" ht="12.75">
      <c r="A20" s="20">
        <v>11</v>
      </c>
      <c r="B20" s="21"/>
      <c r="C20" s="19">
        <f t="shared" si="0"/>
      </c>
      <c r="D20" s="19"/>
    </row>
    <row r="21" spans="1:4" ht="12.75">
      <c r="A21" s="20">
        <v>12</v>
      </c>
      <c r="B21" s="21"/>
      <c r="C21" s="19">
        <f t="shared" si="0"/>
      </c>
      <c r="D21" s="19"/>
    </row>
    <row r="22" spans="1:8" ht="12.75">
      <c r="A22" s="20">
        <v>13</v>
      </c>
      <c r="B22" s="21"/>
      <c r="C22" s="19">
        <f t="shared" si="0"/>
      </c>
      <c r="D22" s="19"/>
      <c r="H22" s="3">
        <f>IF(ISBLANK(B6),"",B6)</f>
      </c>
    </row>
    <row r="23" spans="1:8" ht="12.75">
      <c r="A23" s="20">
        <v>14</v>
      </c>
      <c r="B23" s="21"/>
      <c r="C23" s="19">
        <f t="shared" si="0"/>
      </c>
      <c r="D23" s="19"/>
      <c r="H23" s="3">
        <f>IF(ISBLANK(B6),"",B6)</f>
      </c>
    </row>
    <row r="24" spans="1:8" ht="12.75">
      <c r="A24" s="20">
        <v>15</v>
      </c>
      <c r="B24" s="21"/>
      <c r="C24" s="19">
        <f t="shared" si="0"/>
      </c>
      <c r="D24" s="19"/>
      <c r="H24" s="3">
        <f>IF(ISBLANK(B6),"",B6&amp;"  (Näherungswert)")</f>
      </c>
    </row>
    <row r="25" spans="1:4" ht="12.75">
      <c r="A25" s="20">
        <v>16</v>
      </c>
      <c r="B25" s="21"/>
      <c r="C25" s="19">
        <f t="shared" si="0"/>
      </c>
      <c r="D25" s="19"/>
    </row>
    <row r="26" spans="1:4" ht="12.75">
      <c r="A26" s="20">
        <v>17</v>
      </c>
      <c r="B26" s="21"/>
      <c r="C26" s="19">
        <f t="shared" si="0"/>
      </c>
      <c r="D26" s="19"/>
    </row>
    <row r="27" spans="1:4" ht="12.75">
      <c r="A27" s="20">
        <v>18</v>
      </c>
      <c r="B27" s="21"/>
      <c r="C27" s="19">
        <f t="shared" si="0"/>
      </c>
      <c r="D27" s="19"/>
    </row>
    <row r="28" spans="1:4" ht="12.75">
      <c r="A28" s="20">
        <v>19</v>
      </c>
      <c r="B28" s="21"/>
      <c r="C28" s="19">
        <f t="shared" si="0"/>
      </c>
      <c r="D28" s="19"/>
    </row>
    <row r="29" spans="1:4" ht="12.75">
      <c r="A29" s="20">
        <v>20</v>
      </c>
      <c r="B29" s="21"/>
      <c r="C29" s="19">
        <f t="shared" si="0"/>
      </c>
      <c r="D29" s="19"/>
    </row>
    <row r="30" spans="1:4" ht="12.75">
      <c r="A30" s="20">
        <v>21</v>
      </c>
      <c r="B30" s="21"/>
      <c r="C30" s="19">
        <f t="shared" si="0"/>
      </c>
      <c r="D30" s="19"/>
    </row>
    <row r="31" spans="1:4" ht="12.75">
      <c r="A31" s="20">
        <v>22</v>
      </c>
      <c r="B31" s="21"/>
      <c r="C31" s="19">
        <f t="shared" si="0"/>
      </c>
      <c r="D31" s="19"/>
    </row>
    <row r="32" spans="1:4" ht="12.75">
      <c r="A32" s="20">
        <v>23</v>
      </c>
      <c r="B32" s="21"/>
      <c r="C32" s="19">
        <f t="shared" si="0"/>
      </c>
      <c r="D32" s="19"/>
    </row>
    <row r="33" spans="1:4" ht="12.75">
      <c r="A33" s="20">
        <v>24</v>
      </c>
      <c r="B33" s="21"/>
      <c r="C33" s="19">
        <f t="shared" si="0"/>
      </c>
      <c r="D33" s="19"/>
    </row>
    <row r="34" spans="1:4" ht="12.75">
      <c r="A34" s="20">
        <v>25</v>
      </c>
      <c r="B34" s="21"/>
      <c r="C34" s="19">
        <f t="shared" si="0"/>
      </c>
      <c r="D34" s="19"/>
    </row>
    <row r="35" spans="1:4" ht="12.75">
      <c r="A35" s="20">
        <v>26</v>
      </c>
      <c r="B35" s="21"/>
      <c r="C35" s="19">
        <f t="shared" si="0"/>
      </c>
      <c r="D35" s="19"/>
    </row>
    <row r="36" spans="1:4" ht="12.75">
      <c r="A36" s="20">
        <v>27</v>
      </c>
      <c r="B36" s="21"/>
      <c r="C36" s="19">
        <f t="shared" si="0"/>
      </c>
      <c r="D36" s="19"/>
    </row>
    <row r="37" spans="1:4" ht="12.75">
      <c r="A37" s="20">
        <v>28</v>
      </c>
      <c r="B37" s="21"/>
      <c r="C37" s="19">
        <f t="shared" si="0"/>
      </c>
      <c r="D37" s="19"/>
    </row>
    <row r="38" spans="1:4" ht="12.75">
      <c r="A38" s="20">
        <v>29</v>
      </c>
      <c r="B38" s="21"/>
      <c r="C38" s="19">
        <f t="shared" si="0"/>
      </c>
      <c r="D38" s="19"/>
    </row>
    <row r="39" spans="1:4" ht="12.75">
      <c r="A39" s="38">
        <v>30</v>
      </c>
      <c r="B39" s="39"/>
      <c r="C39" s="19">
        <f t="shared" si="0"/>
      </c>
      <c r="D39" s="19"/>
    </row>
  </sheetData>
  <sheetProtection sheet="1" objects="1" scenarios="1" selectLockedCells="1"/>
  <mergeCells count="11">
    <mergeCell ref="E7:L7"/>
    <mergeCell ref="E6:L6"/>
    <mergeCell ref="E5:L5"/>
    <mergeCell ref="E11:L11"/>
    <mergeCell ref="E10:L10"/>
    <mergeCell ref="E9:L9"/>
    <mergeCell ref="E8:L8"/>
    <mergeCell ref="E4:L4"/>
    <mergeCell ref="H3:L3"/>
    <mergeCell ref="J1:L1"/>
    <mergeCell ref="E1:G1"/>
  </mergeCells>
  <hyperlinks>
    <hyperlink ref="K19" r:id="rId1" display="lars-alpers@gmx.de"/>
  </hyperlinks>
  <printOptions horizontalCentered="1"/>
  <pageMargins left="0.1968503937007874" right="0.1968503937007874" top="0.7874015748031497" bottom="0.3937007874015748" header="0.5118110236220472" footer="0.3937007874015748"/>
  <pageSetup horizontalDpi="360" verticalDpi="360" orientation="landscape" paperSize="9" scale="10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LA</cp:lastModifiedBy>
  <cp:lastPrinted>2014-10-07T10:57:05Z</cp:lastPrinted>
  <dcterms:created xsi:type="dcterms:W3CDTF">2014-10-07T10:56:49Z</dcterms:created>
  <dcterms:modified xsi:type="dcterms:W3CDTF">2014-10-22T11:34:44Z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